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25\1 výzva\"/>
    </mc:Choice>
  </mc:AlternateContent>
  <xr:revisionPtr revIDLastSave="0" documentId="13_ncr:1_{2DC3D837-1D2E-40F1-8912-2BB1B760EF4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O11" i="1"/>
  <c r="R11" i="1"/>
  <c r="H11" i="1"/>
  <c r="O10" i="1"/>
  <c r="R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<sst xmlns="http://schemas.openxmlformats.org/spreadsheetml/2006/main" count="54" uniqueCount="44">
  <si>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</si>
  <si>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</si>
  <si>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</si>
  <si>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</si>
  <si>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</si>
  <si>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</si>
  <si>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</si>
  <si>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</si>
  <si>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</si>
  <si>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</si>
  <si>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</si>
  <si>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</si>
  <si>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</si>
  <si>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</si>
  <si>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</si>
  <si>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</si>
  <si>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</si>
  <si>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</si>
  <si>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</si>
  <si>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</si>
  <si>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</si>
  <si>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</si>
  <si>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</si>
  <si>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</si>
  <si>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</si>
  <si>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</si>
  <si>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</si>
  <si>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</si>
  <si>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</si>
  <si>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025 - 2023 (originální)</t>
  </si>
  <si>
    <t>ks</t>
  </si>
  <si>
    <t>NE</t>
  </si>
  <si>
    <t>EO - Václava Vlková, 
Tel.: 37763 1146</t>
  </si>
  <si>
    <t>Univerzitní 8,
301 00 Plzeň,
Rektorát - Ekonomický odbor,
místnost UR 221</t>
  </si>
  <si>
    <t>KKY - Ing. Jaroslav Šebesta,
Tel.: 37763 2131</t>
  </si>
  <si>
    <t>Technická 8, 
301 00 Plzeň
Fakulta aplikovaných věd - Katedra kybernetiky,
místnost UC 431</t>
  </si>
  <si>
    <r>
      <t xml:space="preserve">Toner do tiskárny HP Laser Jet Pro M404n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</si>
  <si>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10 000 stran.</t>
  </si>
  <si>
    <r>
      <t>Toner pro tiskárnu OKI MC352 -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</si>
  <si>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pro tiskárnu OKI MC352 -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</si>
  <si>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pro tiskárnu OKI MC352 -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</si>
  <si>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pro tiskárnu OKI MC352 -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</si>
  <si>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>Originální toner. Výtěžnost 3 500 stran.</t>
  </si>
  <si>
    <t>Originální toner. Výtěžnost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</si>
</sst>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2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zoomScale="59" zoomScaleNormal="59" workbookViewId="0">
      <selection activeCell="I29" sqref="I28:I2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8" style="1" customWidth="1"/>
    <col min="4" max="4" width="11.7109375" style="2" customWidth="1"/>
    <col min="5" max="5" width="11.28515625" style="3" customWidth="1"/>
    <col min="6" max="6" width="57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3.42578125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95" t="s">
        <v>29</v>
      </c>
      <c r="C1" s="9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0" t="s">
        <v>0</v>
      </c>
      <c r="D3" s="12"/>
      <c r="E3" s="12"/>
      <c r="F3" s="12"/>
      <c r="G3" s="107"/>
      <c r="H3" s="107"/>
      <c r="I3" s="107"/>
      <c r="J3" s="107"/>
      <c r="K3" s="107"/>
      <c r="L3" s="107"/>
      <c r="M3" s="107"/>
      <c r="N3" s="10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0" t="s">
        <v>8</v>
      </c>
      <c r="S6" s="60" t="s">
        <v>9</v>
      </c>
      <c r="T6" s="35" t="s">
        <v>25</v>
      </c>
      <c r="U6" s="35" t="s">
        <v>26</v>
      </c>
    </row>
    <row r="7" spans="2:21" ht="82.5" customHeight="1" thickTop="1" thickBot="1" x14ac:dyDescent="0.3">
      <c r="B7" s="61">
        <v>1</v>
      </c>
      <c r="C7" s="82" t="s">
        <v>36</v>
      </c>
      <c r="D7" s="62">
        <v>1</v>
      </c>
      <c r="E7" s="63" t="s">
        <v>30</v>
      </c>
      <c r="F7" s="82" t="s">
        <v>37</v>
      </c>
      <c r="G7" s="113"/>
      <c r="H7" s="64" t="str">
        <f t="shared" ref="H7:H11" si="0">IF(P7&gt;1999,"ANO","NE")</f>
        <v>ANO</v>
      </c>
      <c r="I7" s="65" t="s">
        <v>27</v>
      </c>
      <c r="J7" s="66" t="s">
        <v>31</v>
      </c>
      <c r="K7" s="67"/>
      <c r="L7" s="81" t="s">
        <v>32</v>
      </c>
      <c r="M7" s="81" t="s">
        <v>33</v>
      </c>
      <c r="N7" s="68">
        <v>21</v>
      </c>
      <c r="O7" s="69">
        <f>D7*P7</f>
        <v>4100</v>
      </c>
      <c r="P7" s="70">
        <v>4100</v>
      </c>
      <c r="Q7" s="117"/>
      <c r="R7" s="71">
        <f>D7*Q7</f>
        <v>0</v>
      </c>
      <c r="S7" s="72" t="str">
        <f t="shared" ref="S7" si="1">IF(ISNUMBER(Q7), IF(Q7&gt;P7,"NEVYHOVUJE","VYHOVUJE")," ")</f>
        <v xml:space="preserve"> </v>
      </c>
      <c r="T7" s="63"/>
      <c r="U7" s="63" t="s">
        <v>10</v>
      </c>
    </row>
    <row r="8" spans="2:21" ht="41.25" customHeight="1" x14ac:dyDescent="0.25">
      <c r="B8" s="73">
        <v>2</v>
      </c>
      <c r="C8" s="83" t="s">
        <v>38</v>
      </c>
      <c r="D8" s="74">
        <v>1</v>
      </c>
      <c r="E8" s="75" t="s">
        <v>30</v>
      </c>
      <c r="F8" s="83" t="s">
        <v>42</v>
      </c>
      <c r="G8" s="114"/>
      <c r="H8" s="76" t="str">
        <f t="shared" si="0"/>
        <v>NE</v>
      </c>
      <c r="I8" s="89" t="s">
        <v>27</v>
      </c>
      <c r="J8" s="89" t="s">
        <v>31</v>
      </c>
      <c r="K8" s="108"/>
      <c r="L8" s="89" t="s">
        <v>34</v>
      </c>
      <c r="M8" s="89" t="s">
        <v>35</v>
      </c>
      <c r="N8" s="92">
        <v>21</v>
      </c>
      <c r="O8" s="77">
        <f t="shared" ref="O8:O11" si="2">D8*P8</f>
        <v>1400</v>
      </c>
      <c r="P8" s="78">
        <v>1400</v>
      </c>
      <c r="Q8" s="118"/>
      <c r="R8" s="79">
        <f t="shared" ref="R8" si="3">D8*Q8</f>
        <v>0</v>
      </c>
      <c r="S8" s="80" t="str">
        <f t="shared" ref="S8" si="4">IF(ISNUMBER(Q8), IF(Q8&gt;P8,"NEVYHOVUJE","VYHOVUJE")," ")</f>
        <v xml:space="preserve"> </v>
      </c>
      <c r="T8" s="86"/>
      <c r="U8" s="86" t="s">
        <v>10</v>
      </c>
    </row>
    <row r="9" spans="2:21" ht="41.25" customHeight="1" x14ac:dyDescent="0.25">
      <c r="B9" s="42">
        <v>3</v>
      </c>
      <c r="C9" s="84" t="s">
        <v>39</v>
      </c>
      <c r="D9" s="43">
        <v>1</v>
      </c>
      <c r="E9" s="44" t="s">
        <v>30</v>
      </c>
      <c r="F9" s="84" t="s">
        <v>43</v>
      </c>
      <c r="G9" s="115"/>
      <c r="H9" s="45" t="str">
        <f t="shared" si="0"/>
        <v>NE</v>
      </c>
      <c r="I9" s="111"/>
      <c r="J9" s="111"/>
      <c r="K9" s="109"/>
      <c r="L9" s="90"/>
      <c r="M9" s="90"/>
      <c r="N9" s="93"/>
      <c r="O9" s="46">
        <f t="shared" si="2"/>
        <v>1800</v>
      </c>
      <c r="P9" s="47">
        <v>1800</v>
      </c>
      <c r="Q9" s="119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87"/>
      <c r="U9" s="87"/>
    </row>
    <row r="10" spans="2:21" ht="41.25" customHeight="1" x14ac:dyDescent="0.25">
      <c r="B10" s="42">
        <v>4</v>
      </c>
      <c r="C10" s="84" t="s">
        <v>40</v>
      </c>
      <c r="D10" s="43">
        <v>1</v>
      </c>
      <c r="E10" s="44" t="s">
        <v>30</v>
      </c>
      <c r="F10" s="84" t="s">
        <v>43</v>
      </c>
      <c r="G10" s="115"/>
      <c r="H10" s="45" t="str">
        <f t="shared" si="0"/>
        <v>NE</v>
      </c>
      <c r="I10" s="111"/>
      <c r="J10" s="111"/>
      <c r="K10" s="109"/>
      <c r="L10" s="90"/>
      <c r="M10" s="90"/>
      <c r="N10" s="93"/>
      <c r="O10" s="46">
        <f t="shared" si="2"/>
        <v>1800</v>
      </c>
      <c r="P10" s="47">
        <v>1800</v>
      </c>
      <c r="Q10" s="119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87"/>
      <c r="U10" s="87"/>
    </row>
    <row r="11" spans="2:21" ht="41.25" customHeight="1" thickBot="1" x14ac:dyDescent="0.3">
      <c r="B11" s="51">
        <v>5</v>
      </c>
      <c r="C11" s="85" t="s">
        <v>41</v>
      </c>
      <c r="D11" s="52">
        <v>1</v>
      </c>
      <c r="E11" s="53" t="s">
        <v>30</v>
      </c>
      <c r="F11" s="85" t="s">
        <v>43</v>
      </c>
      <c r="G11" s="116"/>
      <c r="H11" s="54" t="str">
        <f t="shared" si="0"/>
        <v>NE</v>
      </c>
      <c r="I11" s="112"/>
      <c r="J11" s="112"/>
      <c r="K11" s="110"/>
      <c r="L11" s="91"/>
      <c r="M11" s="91"/>
      <c r="N11" s="94"/>
      <c r="O11" s="55">
        <f t="shared" si="2"/>
        <v>1800</v>
      </c>
      <c r="P11" s="56">
        <v>1800</v>
      </c>
      <c r="Q11" s="120"/>
      <c r="R11" s="57">
        <f t="shared" ref="R11" si="9">D11*Q11</f>
        <v>0</v>
      </c>
      <c r="S11" s="58" t="str">
        <f t="shared" ref="S11" si="10">IF(ISNUMBER(Q11), IF(Q11&gt;P11,"NEVYHOVUJE","VYHOVUJE")," ")</f>
        <v xml:space="preserve"> </v>
      </c>
      <c r="T11" s="88"/>
      <c r="U11" s="88"/>
    </row>
    <row r="12" spans="2:21" ht="16.5" thickTop="1" thickBot="1" x14ac:dyDescent="0.3">
      <c r="C12"/>
      <c r="D12"/>
      <c r="E12"/>
      <c r="F12"/>
      <c r="G12"/>
      <c r="H12"/>
      <c r="I12"/>
      <c r="J12"/>
      <c r="N12"/>
      <c r="O12"/>
      <c r="R12" s="41"/>
    </row>
    <row r="13" spans="2:21" ht="60.75" customHeight="1" thickTop="1" thickBot="1" x14ac:dyDescent="0.3">
      <c r="B13" s="102" t="s">
        <v>14</v>
      </c>
      <c r="C13" s="103"/>
      <c r="D13" s="103"/>
      <c r="E13" s="103"/>
      <c r="F13" s="103"/>
      <c r="G13" s="103"/>
      <c r="H13" s="59"/>
      <c r="I13" s="25"/>
      <c r="J13" s="25"/>
      <c r="K13" s="25"/>
      <c r="L13" s="11"/>
      <c r="M13" s="11"/>
      <c r="N13" s="26"/>
      <c r="O13" s="26"/>
      <c r="P13" s="27" t="s">
        <v>11</v>
      </c>
      <c r="Q13" s="104" t="s">
        <v>12</v>
      </c>
      <c r="R13" s="105"/>
      <c r="S13" s="106"/>
      <c r="T13" s="20"/>
      <c r="U13" s="28"/>
    </row>
    <row r="14" spans="2:21" ht="33.75" customHeight="1" thickTop="1" thickBot="1" x14ac:dyDescent="0.3">
      <c r="B14" s="97" t="s">
        <v>15</v>
      </c>
      <c r="C14" s="98"/>
      <c r="D14" s="98"/>
      <c r="E14" s="98"/>
      <c r="F14" s="98"/>
      <c r="G14" s="98"/>
      <c r="H14" s="34"/>
      <c r="I14" s="29"/>
      <c r="L14" s="9"/>
      <c r="M14" s="9"/>
      <c r="N14" s="30"/>
      <c r="O14" s="30"/>
      <c r="P14" s="31">
        <f>SUM(O7:O11)</f>
        <v>10900</v>
      </c>
      <c r="Q14" s="99">
        <f>SUM(R7:R11)</f>
        <v>0</v>
      </c>
      <c r="R14" s="100"/>
      <c r="S14" s="101"/>
    </row>
    <row r="15" spans="2:21" ht="14.25" customHeight="1" thickTop="1" x14ac:dyDescent="0.25"/>
    <row r="16" spans="2:21" ht="14.25" customHeight="1" x14ac:dyDescent="0.25">
      <c r="B16" s="37"/>
    </row>
    <row r="17" spans="2:3" ht="14.25" customHeight="1" x14ac:dyDescent="0.25">
      <c r="B17" s="38"/>
      <c r="C17" s="37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o2FqEW0AI/MwwUpuURA6jKMDf4PpHiPy52rqb9nm5ewoui2vwTwkYu/3KqHkX84jhdCbnfRq/GMGwHFwSTMT0g==" saltValue="GwXDlgbIRtLAgqVvANSlsQ==" spinCount="100000" sheet="1" objects="1" scenarios="1"/>
  <mergeCells count="14">
    <mergeCell ref="B1:C1"/>
    <mergeCell ref="B14:G14"/>
    <mergeCell ref="Q14:S14"/>
    <mergeCell ref="B13:G13"/>
    <mergeCell ref="Q13:S13"/>
    <mergeCell ref="G3:N3"/>
    <mergeCell ref="K8:K11"/>
    <mergeCell ref="I8:I11"/>
    <mergeCell ref="J8:J11"/>
    <mergeCell ref="U8:U11"/>
    <mergeCell ref="T8:T11"/>
    <mergeCell ref="L8:L11"/>
    <mergeCell ref="M8:M11"/>
    <mergeCell ref="N8:N11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2023-01-18T08:30:34Z</cp:lastPrinted>
  <dcterms:created xsi:type="dcterms:W3CDTF">2014-03-05T12:43:32Z</dcterms:created>
  <dcterms:modified xsi:type="dcterms:W3CDTF">2023-06-01T07:16:24Z</dcterms:modified>
</cp:coreProperties>
</file>